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630" activeTab="1"/>
  </bookViews>
  <sheets>
    <sheet name="luong t12.2018 " sheetId="1" r:id="rId1"/>
    <sheet name="thuogntint 12-2018" sheetId="2" r:id="rId2"/>
  </sheets>
  <definedNames/>
  <calcPr fullCalcOnLoad="1"/>
</workbook>
</file>

<file path=xl/sharedStrings.xml><?xml version="1.0" encoding="utf-8"?>
<sst xmlns="http://schemas.openxmlformats.org/spreadsheetml/2006/main" count="99" uniqueCount="74">
  <si>
    <t>STT</t>
  </si>
  <si>
    <t>Họ và tên</t>
  </si>
  <si>
    <t>Số tài khoản</t>
  </si>
  <si>
    <t>Tổng</t>
  </si>
  <si>
    <t>KẾ TOÁN</t>
  </si>
  <si>
    <t>DANH SÁCH CHI TRẢ TIỀN LƯƠNG, PHỤ CẤP ƯU ĐÃI</t>
  </si>
  <si>
    <t>Thuû tröôûng ñôn vò</t>
  </si>
  <si>
    <t>Tổng 
cộng</t>
  </si>
  <si>
    <t>luong</t>
  </si>
  <si>
    <t>pcud</t>
  </si>
  <si>
    <t>Truy luong</t>
  </si>
  <si>
    <t>Ghi 
chú</t>
  </si>
  <si>
    <t>pcud -
90.000đ</t>
  </si>
  <si>
    <t>lương - 
90.000đ</t>
  </si>
  <si>
    <t>Phạm Thị Hồng</t>
  </si>
  <si>
    <t>Trịnh Thị Hồng Vân</t>
  </si>
  <si>
    <t>Phạm Thị Lệ</t>
  </si>
  <si>
    <t>Trịnh Thị Út</t>
  </si>
  <si>
    <t>Trần Thị Tuyết</t>
  </si>
  <si>
    <t>Phạm Thị Tuyết Nga</t>
  </si>
  <si>
    <t>Đỗ Thị Xinh</t>
  </si>
  <si>
    <t>Nguyễn Thị Ngọc Nhiên</t>
  </si>
  <si>
    <t>Nguyễn Thị Nhung</t>
  </si>
  <si>
    <t>Vũ Thị Định</t>
  </si>
  <si>
    <t>Nguyễn Thanh Tuyền</t>
  </si>
  <si>
    <t>Nguyễn Thị Viễn</t>
  </si>
  <si>
    <t>Trần Thị Thanh Bích</t>
  </si>
  <si>
    <t>Trịnh Thị Hoan</t>
  </si>
  <si>
    <t>Nguyễn Thị Thùy Linh</t>
  </si>
  <si>
    <t>Nguyễn Thị Yến Nhi</t>
  </si>
  <si>
    <t>Phạm Thị Vân</t>
  </si>
  <si>
    <t>Nguyễn Thị Khanh</t>
  </si>
  <si>
    <t>Nguyễn Thị Tuyết Vân</t>
  </si>
  <si>
    <t>Nguyễn Thị Kim Dung</t>
  </si>
  <si>
    <t>Trương Thị Chiến</t>
  </si>
  <si>
    <t>Nguyễn Hòa</t>
  </si>
  <si>
    <t>Trương Thị Châu Đào</t>
  </si>
  <si>
    <t>Nguyễn Thị Đào</t>
  </si>
  <si>
    <t>Trần Thanh Yên</t>
  </si>
  <si>
    <t>Đơn vị: TRƯỜNG MẦM PHƯỚC MINH</t>
  </si>
  <si>
    <t>Địa chỉ: Ấp A4 xã Phươc Minh, Dương Minh Châu, Tây Ninh</t>
  </si>
  <si>
    <t>Điện thoại : 0276. 3775564</t>
  </si>
  <si>
    <t>hd</t>
  </si>
  <si>
    <t>truy</t>
  </si>
  <si>
    <t>ctp</t>
  </si>
  <si>
    <t>DANH SÁCH TRẢ TIỀN THƯƠNG TÍN</t>
  </si>
  <si>
    <t>Số tiền</t>
  </si>
  <si>
    <t>Thủ trưởng đơn vị</t>
  </si>
  <si>
    <t>Phí
 chuyển tiền</t>
  </si>
  <si>
    <t xml:space="preserve">Bằng chữ: </t>
  </si>
  <si>
    <t>Dương Thị Tú Anh</t>
  </si>
  <si>
    <t>Bằng chữ:</t>
  </si>
  <si>
    <t>LƯƠNG 1300</t>
  </si>
  <si>
    <t>LƯƠNG 90</t>
  </si>
  <si>
    <t>PCUD 1300</t>
  </si>
  <si>
    <t>PCUD 90</t>
  </si>
  <si>
    <t>Trịnh Thị Sáu</t>
  </si>
  <si>
    <t>Hai mươi bốn triệu sáu trăm năm mươi lăm nghìn đồng</t>
  </si>
  <si>
    <t>TRUY LƯƠNG
1300</t>
  </si>
  <si>
    <t>TRUY LƯƠNG
90</t>
  </si>
  <si>
    <t>THU HỒI DƯỠNG SỨC 1300</t>
  </si>
  <si>
    <t>THU HỒI DƯỠNG SỨC 90</t>
  </si>
  <si>
    <t>hệ số lương</t>
  </si>
  <si>
    <t>hệ số TNNG</t>
  </si>
  <si>
    <t>SÔ TIỀN 1 NGÀY LƯƠNG ( CHIA 22 NGÀY)</t>
  </si>
  <si>
    <t>89.5% lương 1.390.000</t>
  </si>
  <si>
    <t>1 NGÀY LƯƠNG ĐÃ TRỪ BẢO HIỂM CỦA XINH LÀ 193.800</t>
  </si>
  <si>
    <t>(3.06+0.3672) x 1.390.000 x 89.5/100 = 4.263.608</t>
  </si>
  <si>
    <t>Tháng 12 năm 2018</t>
  </si>
  <si>
    <t xml:space="preserve">Lương, PCUD
 T12/2018
</t>
  </si>
  <si>
    <t>Một trăm ba mươi sáu triệu sáu trăm sáu mươi tám nghìn hai trăm lẻ hai đồng</t>
  </si>
  <si>
    <t>Phước Minh, ngày 04 tháng  12 năm 2018</t>
  </si>
  <si>
    <t>0354714357</t>
  </si>
  <si>
    <t>Phước Minh, ngày 04  tháng  12 năm 2018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</si>
</sst>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0000"/>
    <numFmt numFmtId="173" formatCode="0.000"/>
    <numFmt numFmtId="174" formatCode="_(* #,##0_);_(* \(#,##0\);_(* &quot;-&quot;??_);_(@_)"/>
    <numFmt numFmtId="175" formatCode="#,##0.0000"/>
    <numFmt numFmtId="176" formatCode="0.0000"/>
    <numFmt numFmtId="177" formatCode="0.0"/>
    <numFmt numFmtId="178" formatCode="#\ ####\ #####"/>
    <numFmt numFmtId="179" formatCode="#,##0.0"/>
    <numFmt numFmtId="180" formatCode="#,##0.000"/>
    <numFmt numFmtId="181" formatCode="#.##0"/>
    <numFmt numFmtId="182" formatCode="###\ ###\ ###"/>
    <numFmt numFmtId="183" formatCode="[$-409]dddd\,\ mmmm\ dd\,\ yyyy"/>
    <numFmt numFmtId="184" formatCode="#.##0.0"/>
    <numFmt numFmtId="185" formatCode="#.##0."/>
    <numFmt numFmtId="186" formatCode="#.##"/>
    <numFmt numFmtId="187" formatCode="#.#"/>
    <numFmt numFmtId="188" formatCode="#"/>
    <numFmt numFmtId="189" formatCode="_-* #,##0.00\ _F_-;\-* #,##0.00\ _F_-;_-* &quot;-&quot;??\ _F_-;_-@_-"/>
    <numFmt numFmtId="190" formatCode="[$-409]h:mm:ss\ AM/PM"/>
    <numFmt numFmtId="191" formatCode="#.##0.000000"/>
    <numFmt numFmtId="192" formatCode="#.##0.0000000000"/>
    <numFmt numFmtId="193" formatCode="#.##0.000000000"/>
    <numFmt numFmtId="194" formatCode="#.##0.00000000"/>
    <numFmt numFmtId="195" formatCode="#.##0.00"/>
    <numFmt numFmtId="196" formatCode="#.##0.000"/>
    <numFmt numFmtId="197" formatCode="#.##0.0000"/>
    <numFmt numFmtId="198" formatCode="_(* #,##0.0_);_(* \(#,##0.0\);_(* &quot;-&quot;??_);_(@_)"/>
    <numFmt numFmtId="199" formatCode="_(* #.##0.0_);_(* \(#.##0.0\);_(* &quot;-&quot;??_);_(@_)"/>
    <numFmt numFmtId="200" formatCode="_(* #.##0._);_(* \(#.##0.\);_(* &quot;-&quot;??_);_(@_)"/>
    <numFmt numFmtId="201" formatCode="_(* #.##._);_(* \(#.##.\);_(* &quot;-&quot;??_);_(@_ⴆ"/>
    <numFmt numFmtId="202" formatCode="_(* #.#._);_(* \(#.#.\);_(* &quot;-&quot;??_);_(@_ⴆ"/>
  </numFmts>
  <fonts count="62">
    <font>
      <sz val="10"/>
      <name val="Arial"/>
      <family val="2"/>
    </font>
    <font>
      <sz val="12"/>
      <name val="VNI-Times"/>
      <family val="0"/>
    </font>
    <font>
      <b/>
      <sz val="13"/>
      <name val="VNI-Times"/>
      <family val="0"/>
    </font>
    <font>
      <sz val="13"/>
      <name val="VNI-Times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"/>
      <family val="2"/>
    </font>
    <font>
      <b/>
      <sz val="1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2"/>
      <color indexed="12"/>
      <name val="Times New Roman"/>
      <family val="1"/>
    </font>
    <font>
      <sz val="11"/>
      <name val="Arial"/>
      <family val="2"/>
    </font>
    <font>
      <sz val="11"/>
      <color indexed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14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2"/>
    </font>
    <font>
      <b/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3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3" fontId="11" fillId="0" borderId="1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3" fontId="14" fillId="0" borderId="10" xfId="0" applyNumberFormat="1" applyFont="1" applyBorder="1" applyAlignment="1">
      <alignment horizontal="center" wrapText="1"/>
    </xf>
    <xf numFmtId="3" fontId="14" fillId="0" borderId="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3" fontId="16" fillId="0" borderId="0" xfId="0" applyNumberFormat="1" applyFont="1" applyBorder="1" applyAlignment="1">
      <alignment wrapText="1"/>
    </xf>
    <xf numFmtId="1" fontId="17" fillId="0" borderId="10" xfId="0" applyNumberFormat="1" applyFont="1" applyBorder="1" applyAlignment="1">
      <alignment horizontal="center"/>
    </xf>
    <xf numFmtId="0" fontId="18" fillId="0" borderId="10" xfId="0" applyFont="1" applyBorder="1" applyAlignment="1" applyProtection="1">
      <alignment/>
      <protection locked="0"/>
    </xf>
    <xf numFmtId="1" fontId="12" fillId="0" borderId="10" xfId="0" applyNumberFormat="1" applyFont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11" fillId="0" borderId="0" xfId="0" applyFont="1" applyAlignment="1" quotePrefix="1">
      <alignment horizontal="center"/>
    </xf>
    <xf numFmtId="3" fontId="11" fillId="33" borderId="10" xfId="57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8" fillId="33" borderId="10" xfId="0" applyFont="1" applyFill="1" applyBorder="1" applyAlignment="1">
      <alignment vertical="center"/>
    </xf>
    <xf numFmtId="1" fontId="11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9" fillId="33" borderId="10" xfId="0" applyFont="1" applyFill="1" applyBorder="1" applyAlignment="1">
      <alignment vertical="center"/>
    </xf>
    <xf numFmtId="1" fontId="59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19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1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9" fillId="0" borderId="10" xfId="0" applyNumberFormat="1" applyFont="1" applyBorder="1" applyAlignment="1">
      <alignment/>
    </xf>
    <xf numFmtId="174" fontId="21" fillId="0" borderId="10" xfId="42" applyNumberFormat="1" applyFont="1" applyFill="1" applyBorder="1" applyAlignment="1">
      <alignment/>
    </xf>
    <xf numFmtId="0" fontId="59" fillId="0" borderId="10" xfId="0" applyFont="1" applyBorder="1" applyAlignment="1">
      <alignment horizontal="center"/>
    </xf>
    <xf numFmtId="0" fontId="42" fillId="0" borderId="10" xfId="0" applyFont="1" applyBorder="1" applyAlignment="1" applyProtection="1">
      <alignment/>
      <protection locked="0"/>
    </xf>
    <xf numFmtId="174" fontId="42" fillId="0" borderId="10" xfId="42" applyNumberFormat="1" applyFont="1" applyFill="1" applyBorder="1" applyAlignment="1">
      <alignment/>
    </xf>
    <xf numFmtId="0" fontId="60" fillId="0" borderId="10" xfId="0" applyFont="1" applyBorder="1" applyAlignment="1">
      <alignment/>
    </xf>
    <xf numFmtId="1" fontId="59" fillId="33" borderId="1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/>
    </xf>
    <xf numFmtId="12" fontId="59" fillId="0" borderId="10" xfId="0" applyNumberFormat="1" applyFont="1" applyFill="1" applyBorder="1" applyAlignment="1">
      <alignment horizontal="center" vertical="top" wrapText="1"/>
    </xf>
    <xf numFmtId="3" fontId="60" fillId="0" borderId="10" xfId="0" applyNumberFormat="1" applyFont="1" applyBorder="1" applyAlignment="1">
      <alignment/>
    </xf>
    <xf numFmtId="3" fontId="61" fillId="0" borderId="10" xfId="0" applyNumberFormat="1" applyFont="1" applyBorder="1" applyAlignment="1">
      <alignment/>
    </xf>
    <xf numFmtId="0" fontId="59" fillId="0" borderId="10" xfId="0" applyFont="1" applyBorder="1" applyAlignment="1">
      <alignment/>
    </xf>
    <xf numFmtId="0" fontId="59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 applyProtection="1">
      <alignment/>
      <protection locked="0"/>
    </xf>
    <xf numFmtId="3" fontId="59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60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20" fillId="33" borderId="11" xfId="0" applyNumberFormat="1" applyFont="1" applyFill="1" applyBorder="1" applyAlignment="1">
      <alignment/>
    </xf>
    <xf numFmtId="1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2" xfId="0" applyFont="1" applyBorder="1" applyAlignment="1">
      <alignment horizontal="right" wrapText="1"/>
    </xf>
    <xf numFmtId="0" fontId="61" fillId="0" borderId="13" xfId="0" applyFont="1" applyBorder="1" applyAlignment="1">
      <alignment horizontal="right" wrapText="1"/>
    </xf>
    <xf numFmtId="0" fontId="61" fillId="0" borderId="13" xfId="0" applyFont="1" applyBorder="1" applyAlignment="1">
      <alignment horizontal="left" wrapText="1"/>
    </xf>
    <xf numFmtId="0" fontId="61" fillId="0" borderId="11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13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right" wrapText="1"/>
    </xf>
    <xf numFmtId="0" fontId="14" fillId="0" borderId="13" xfId="0" applyFont="1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zoomScale="125" zoomScaleNormal="125" zoomScalePageLayoutView="0" workbookViewId="0" topLeftCell="A1">
      <selection activeCell="L43" sqref="L43:N43"/>
    </sheetView>
  </sheetViews>
  <sheetFormatPr defaultColWidth="8.8515625" defaultRowHeight="12.75"/>
  <cols>
    <col min="1" max="1" width="6.7109375" style="33" customWidth="1"/>
    <col min="2" max="2" width="25.8515625" style="33" bestFit="1" customWidth="1"/>
    <col min="3" max="3" width="23.57421875" style="33" customWidth="1"/>
    <col min="4" max="6" width="14.7109375" style="33" hidden="1" customWidth="1"/>
    <col min="7" max="7" width="10.421875" style="33" hidden="1" customWidth="1"/>
    <col min="8" max="11" width="11.00390625" style="33" hidden="1" customWidth="1"/>
    <col min="12" max="12" width="18.8515625" style="7" customWidth="1"/>
    <col min="13" max="13" width="13.57421875" style="17" customWidth="1"/>
    <col min="14" max="14" width="16.421875" style="17" customWidth="1"/>
    <col min="15" max="15" width="13.57421875" style="33" customWidth="1"/>
    <col min="16" max="16" width="13.57421875" style="43" customWidth="1"/>
    <col min="17" max="17" width="12.421875" style="33" bestFit="1" customWidth="1"/>
    <col min="18" max="18" width="13.00390625" style="33" customWidth="1"/>
    <col min="19" max="19" width="15.00390625" style="33" customWidth="1"/>
    <col min="20" max="20" width="10.421875" style="33" customWidth="1"/>
    <col min="21" max="22" width="10.7109375" style="33" customWidth="1"/>
    <col min="23" max="23" width="8.8515625" style="33" customWidth="1"/>
    <col min="24" max="24" width="11.57421875" style="33" customWidth="1"/>
    <col min="25" max="25" width="12.421875" style="33" bestFit="1" customWidth="1"/>
    <col min="26" max="26" width="14.00390625" style="33" bestFit="1" customWidth="1"/>
    <col min="27" max="16384" width="8.8515625" style="33" customWidth="1"/>
  </cols>
  <sheetData>
    <row r="1" spans="1:11" ht="15.75">
      <c r="A1" s="6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.75">
      <c r="A3" s="6" t="s">
        <v>41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6" ht="18.75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40"/>
    </row>
    <row r="5" spans="1:16" ht="16.5" customHeight="1">
      <c r="A5" s="93" t="s">
        <v>68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41"/>
    </row>
    <row r="6" spans="1:11" ht="0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24" s="7" customFormat="1" ht="57.75" customHeight="1">
      <c r="A7" s="10" t="s">
        <v>0</v>
      </c>
      <c r="B7" s="10" t="s">
        <v>1</v>
      </c>
      <c r="C7" s="10" t="s">
        <v>2</v>
      </c>
      <c r="D7" s="10" t="s">
        <v>52</v>
      </c>
      <c r="E7" s="10" t="s">
        <v>53</v>
      </c>
      <c r="F7" s="10" t="s">
        <v>54</v>
      </c>
      <c r="G7" s="10" t="s">
        <v>55</v>
      </c>
      <c r="H7" s="11" t="s">
        <v>58</v>
      </c>
      <c r="I7" s="11" t="s">
        <v>59</v>
      </c>
      <c r="J7" s="11" t="s">
        <v>60</v>
      </c>
      <c r="K7" s="11" t="s">
        <v>61</v>
      </c>
      <c r="L7" s="11" t="s">
        <v>69</v>
      </c>
      <c r="M7" s="19" t="s">
        <v>48</v>
      </c>
      <c r="N7" s="19" t="s">
        <v>7</v>
      </c>
      <c r="O7" s="11" t="s">
        <v>11</v>
      </c>
      <c r="P7" s="38"/>
      <c r="Q7" s="7" t="s">
        <v>8</v>
      </c>
      <c r="R7" s="7" t="s">
        <v>10</v>
      </c>
      <c r="S7" s="7" t="s">
        <v>9</v>
      </c>
      <c r="T7" s="23" t="s">
        <v>13</v>
      </c>
      <c r="U7" s="23" t="s">
        <v>12</v>
      </c>
      <c r="V7" s="7" t="s">
        <v>43</v>
      </c>
      <c r="W7" s="7" t="s">
        <v>44</v>
      </c>
      <c r="X7" s="7" t="s">
        <v>42</v>
      </c>
    </row>
    <row r="8" spans="1:25" ht="18" customHeight="1">
      <c r="A8" s="14">
        <v>1</v>
      </c>
      <c r="B8" s="44" t="s">
        <v>14</v>
      </c>
      <c r="C8" s="45">
        <v>5702205025041</v>
      </c>
      <c r="D8" s="21">
        <v>5660491</v>
      </c>
      <c r="E8" s="21">
        <v>391880</v>
      </c>
      <c r="F8" s="21">
        <v>1892800</v>
      </c>
      <c r="G8" s="66">
        <v>131040</v>
      </c>
      <c r="H8" s="69"/>
      <c r="I8" s="69"/>
      <c r="J8" s="69"/>
      <c r="K8" s="69"/>
      <c r="L8" s="21">
        <f>D8+E8+F8+G8+H8+I8-J8-K8</f>
        <v>8076211</v>
      </c>
      <c r="M8" s="21">
        <v>3300</v>
      </c>
      <c r="N8" s="21">
        <f>M8+L8</f>
        <v>8079511</v>
      </c>
      <c r="O8" s="46"/>
      <c r="Q8" s="47">
        <v>5176714.4</v>
      </c>
      <c r="R8" s="30"/>
      <c r="S8" s="48">
        <v>1742650.0000000002</v>
      </c>
      <c r="T8" s="48"/>
      <c r="U8" s="48"/>
      <c r="V8" s="48"/>
      <c r="W8" s="49"/>
      <c r="Y8" s="50"/>
    </row>
    <row r="9" spans="1:25" ht="18" customHeight="1">
      <c r="A9" s="14">
        <v>2</v>
      </c>
      <c r="B9" s="51" t="s">
        <v>15</v>
      </c>
      <c r="C9" s="45">
        <v>5702205032473</v>
      </c>
      <c r="D9" s="21">
        <v>5389020</v>
      </c>
      <c r="E9" s="21">
        <v>373086</v>
      </c>
      <c r="F9" s="21">
        <v>1820000</v>
      </c>
      <c r="G9" s="66">
        <v>126000</v>
      </c>
      <c r="H9" s="69"/>
      <c r="I9" s="69"/>
      <c r="J9" s="69"/>
      <c r="K9" s="69"/>
      <c r="L9" s="21">
        <f aca="true" t="shared" si="0" ref="L9:L34">D9+E9+F9+G9+H9+I9-J9-K9</f>
        <v>7708106</v>
      </c>
      <c r="M9" s="21">
        <v>3300</v>
      </c>
      <c r="N9" s="21">
        <f aca="true" t="shared" si="1" ref="N9:N34">M9+L9</f>
        <v>7711406</v>
      </c>
      <c r="O9" s="46"/>
      <c r="Q9" s="47">
        <v>5342480</v>
      </c>
      <c r="R9" s="48"/>
      <c r="S9" s="48">
        <v>1820000</v>
      </c>
      <c r="T9" s="48"/>
      <c r="U9" s="48"/>
      <c r="V9" s="48"/>
      <c r="W9" s="49"/>
      <c r="Y9" s="50"/>
    </row>
    <row r="10" spans="1:25" ht="18" customHeight="1">
      <c r="A10" s="14">
        <v>3</v>
      </c>
      <c r="B10" s="51" t="s">
        <v>16</v>
      </c>
      <c r="C10" s="25">
        <v>5702205031595</v>
      </c>
      <c r="D10" s="21">
        <v>7296114</v>
      </c>
      <c r="E10" s="21">
        <v>505116</v>
      </c>
      <c r="F10" s="21">
        <v>2155699</v>
      </c>
      <c r="G10" s="66">
        <v>149240.7</v>
      </c>
      <c r="H10" s="69"/>
      <c r="I10" s="69"/>
      <c r="J10" s="69"/>
      <c r="K10" s="69"/>
      <c r="L10" s="21">
        <f t="shared" si="0"/>
        <v>10106169.7</v>
      </c>
      <c r="M10" s="21">
        <v>3300</v>
      </c>
      <c r="N10" s="21">
        <f t="shared" si="1"/>
        <v>10109469.7</v>
      </c>
      <c r="O10" s="46"/>
      <c r="Q10" s="47">
        <v>7255143.687999999</v>
      </c>
      <c r="R10" s="48"/>
      <c r="S10" s="48">
        <v>2159976</v>
      </c>
      <c r="T10" s="48"/>
      <c r="U10" s="48"/>
      <c r="V10" s="48"/>
      <c r="Y10" s="50"/>
    </row>
    <row r="11" spans="1:25" s="56" customFormat="1" ht="18" customHeight="1">
      <c r="A11" s="14">
        <v>4</v>
      </c>
      <c r="B11" s="52" t="s">
        <v>17</v>
      </c>
      <c r="C11" s="15">
        <v>5702205032421</v>
      </c>
      <c r="D11" s="21">
        <v>7314962</v>
      </c>
      <c r="E11" s="21">
        <v>506420.3</v>
      </c>
      <c r="F11" s="21">
        <v>2161341</v>
      </c>
      <c r="G11" s="66">
        <v>149631.3</v>
      </c>
      <c r="H11" s="69"/>
      <c r="I11" s="69"/>
      <c r="J11" s="69"/>
      <c r="K11" s="69"/>
      <c r="L11" s="21">
        <f t="shared" si="0"/>
        <v>10132354.600000001</v>
      </c>
      <c r="M11" s="21">
        <v>3300</v>
      </c>
      <c r="N11" s="21">
        <f t="shared" si="1"/>
        <v>10135654.600000001</v>
      </c>
      <c r="O11" s="53"/>
      <c r="P11" s="54"/>
      <c r="Q11" s="47">
        <v>7198709.284</v>
      </c>
      <c r="R11" s="55"/>
      <c r="S11" s="55">
        <v>2142868</v>
      </c>
      <c r="T11" s="55"/>
      <c r="U11" s="55"/>
      <c r="V11" s="55"/>
      <c r="Y11" s="50"/>
    </row>
    <row r="12" spans="1:25" ht="18" customHeight="1">
      <c r="A12" s="14">
        <v>5</v>
      </c>
      <c r="B12" s="52" t="s">
        <v>18</v>
      </c>
      <c r="C12" s="15">
        <v>5702205032438</v>
      </c>
      <c r="D12" s="21">
        <v>6962537</v>
      </c>
      <c r="E12" s="21">
        <v>482022</v>
      </c>
      <c r="F12" s="21">
        <v>2087449</v>
      </c>
      <c r="G12" s="66">
        <v>144515.7</v>
      </c>
      <c r="H12" s="69"/>
      <c r="I12" s="69"/>
      <c r="J12" s="69"/>
      <c r="K12" s="69"/>
      <c r="L12" s="21">
        <f t="shared" si="0"/>
        <v>9676523.7</v>
      </c>
      <c r="M12" s="21">
        <v>3300</v>
      </c>
      <c r="N12" s="21">
        <f t="shared" si="1"/>
        <v>9679823.7</v>
      </c>
      <c r="O12" s="46"/>
      <c r="P12" s="57"/>
      <c r="Q12" s="47">
        <v>6849147.344</v>
      </c>
      <c r="R12" s="48"/>
      <c r="S12" s="48">
        <v>2068975.9999999998</v>
      </c>
      <c r="T12" s="48"/>
      <c r="U12" s="48"/>
      <c r="V12" s="48"/>
      <c r="Y12" s="50"/>
    </row>
    <row r="13" spans="1:25" ht="18" customHeight="1">
      <c r="A13" s="14">
        <v>6</v>
      </c>
      <c r="B13" s="52" t="s">
        <v>19</v>
      </c>
      <c r="C13" s="15">
        <v>5702205031680</v>
      </c>
      <c r="D13" s="21">
        <v>4259960</v>
      </c>
      <c r="E13" s="21">
        <v>294920</v>
      </c>
      <c r="F13" s="21">
        <v>1392300</v>
      </c>
      <c r="G13" s="66">
        <v>96390</v>
      </c>
      <c r="H13" s="69">
        <v>35603</v>
      </c>
      <c r="I13" s="69">
        <v>2465</v>
      </c>
      <c r="J13" s="69"/>
      <c r="K13" s="69"/>
      <c r="L13" s="21">
        <f t="shared" si="0"/>
        <v>6081638</v>
      </c>
      <c r="M13" s="21">
        <v>3300</v>
      </c>
      <c r="N13" s="21">
        <f t="shared" si="1"/>
        <v>6084938</v>
      </c>
      <c r="O13" s="46"/>
      <c r="P13" s="57">
        <f>95347138</f>
        <v>95347138</v>
      </c>
      <c r="Q13" s="47">
        <v>3956751.5</v>
      </c>
      <c r="R13" s="48"/>
      <c r="S13" s="48">
        <v>1301300</v>
      </c>
      <c r="T13" s="48"/>
      <c r="U13" s="48"/>
      <c r="V13" s="48"/>
      <c r="Y13" s="50"/>
    </row>
    <row r="14" spans="1:25" ht="18" customHeight="1">
      <c r="A14" s="14">
        <v>7</v>
      </c>
      <c r="B14" s="52" t="s">
        <v>20</v>
      </c>
      <c r="C14" s="15">
        <v>5702205031616</v>
      </c>
      <c r="D14" s="21">
        <v>4117547</v>
      </c>
      <c r="E14" s="21">
        <v>285061</v>
      </c>
      <c r="F14" s="21">
        <v>1392300</v>
      </c>
      <c r="G14" s="66">
        <v>96390</v>
      </c>
      <c r="H14" s="69"/>
      <c r="I14" s="69"/>
      <c r="J14" s="69"/>
      <c r="K14" s="69"/>
      <c r="L14" s="21">
        <f t="shared" si="0"/>
        <v>5891298</v>
      </c>
      <c r="M14" s="21">
        <v>3300</v>
      </c>
      <c r="N14" s="21">
        <f t="shared" si="1"/>
        <v>5894598</v>
      </c>
      <c r="O14" s="46"/>
      <c r="P14" s="57">
        <v>144158</v>
      </c>
      <c r="Q14" s="47"/>
      <c r="R14" s="48"/>
      <c r="S14" s="48">
        <v>1392300</v>
      </c>
      <c r="T14" s="48"/>
      <c r="U14" s="48"/>
      <c r="V14" s="48"/>
      <c r="Y14" s="50"/>
    </row>
    <row r="15" spans="1:25" ht="18" customHeight="1">
      <c r="A15" s="14">
        <v>8</v>
      </c>
      <c r="B15" s="52" t="s">
        <v>21</v>
      </c>
      <c r="C15" s="15">
        <v>5702205032704</v>
      </c>
      <c r="D15" s="21">
        <v>4117547</v>
      </c>
      <c r="E15" s="21">
        <v>285061</v>
      </c>
      <c r="F15" s="21">
        <v>1392300</v>
      </c>
      <c r="G15" s="66">
        <v>96390</v>
      </c>
      <c r="H15" s="69"/>
      <c r="I15" s="69"/>
      <c r="J15" s="69"/>
      <c r="K15" s="69"/>
      <c r="L15" s="21">
        <f t="shared" si="0"/>
        <v>5891298</v>
      </c>
      <c r="M15" s="21">
        <v>3300</v>
      </c>
      <c r="N15" s="21">
        <f t="shared" si="1"/>
        <v>5894598</v>
      </c>
      <c r="O15" s="46"/>
      <c r="P15" s="57">
        <v>26917436</v>
      </c>
      <c r="Q15" s="47">
        <v>4081944.100000001</v>
      </c>
      <c r="R15" s="48"/>
      <c r="S15" s="48">
        <v>1392300</v>
      </c>
      <c r="T15" s="48"/>
      <c r="U15" s="48"/>
      <c r="V15" s="48"/>
      <c r="Y15" s="50"/>
    </row>
    <row r="16" spans="1:25" ht="18" customHeight="1">
      <c r="A16" s="14">
        <v>9</v>
      </c>
      <c r="B16" s="52" t="s">
        <v>22</v>
      </c>
      <c r="C16" s="15">
        <v>5702205031600</v>
      </c>
      <c r="D16" s="21">
        <v>6240819</v>
      </c>
      <c r="E16" s="21">
        <v>432056.7</v>
      </c>
      <c r="F16" s="21">
        <v>1942850</v>
      </c>
      <c r="G16" s="66">
        <v>134505</v>
      </c>
      <c r="H16" s="69"/>
      <c r="I16" s="69"/>
      <c r="J16" s="69"/>
      <c r="K16" s="69"/>
      <c r="L16" s="21">
        <f t="shared" si="0"/>
        <v>8750230.7</v>
      </c>
      <c r="M16" s="21">
        <v>3300</v>
      </c>
      <c r="N16" s="21">
        <f t="shared" si="1"/>
        <v>8753530.7</v>
      </c>
      <c r="O16" s="46"/>
      <c r="P16" s="57">
        <v>6600956</v>
      </c>
      <c r="Q16" s="47">
        <v>6191136.899999999</v>
      </c>
      <c r="R16" s="48"/>
      <c r="S16" s="48">
        <v>1942849.9999999998</v>
      </c>
      <c r="T16" s="48"/>
      <c r="U16" s="48"/>
      <c r="V16" s="48"/>
      <c r="Y16" s="50"/>
    </row>
    <row r="17" spans="1:25" ht="18" customHeight="1">
      <c r="A17" s="14">
        <v>10</v>
      </c>
      <c r="B17" s="52" t="s">
        <v>23</v>
      </c>
      <c r="C17" s="15">
        <v>5702205032103</v>
      </c>
      <c r="D17" s="21">
        <v>3990028</v>
      </c>
      <c r="E17" s="21">
        <v>276232.7</v>
      </c>
      <c r="F17" s="21">
        <v>1301300</v>
      </c>
      <c r="G17" s="66">
        <v>90090</v>
      </c>
      <c r="H17" s="69"/>
      <c r="I17" s="69"/>
      <c r="J17" s="69"/>
      <c r="K17" s="69"/>
      <c r="L17" s="21">
        <f t="shared" si="0"/>
        <v>5657650.7</v>
      </c>
      <c r="M17" s="21">
        <v>3300</v>
      </c>
      <c r="N17" s="21">
        <f t="shared" si="1"/>
        <v>5660950.7</v>
      </c>
      <c r="O17" s="46"/>
      <c r="P17" s="57">
        <v>9980</v>
      </c>
      <c r="Q17" s="47">
        <v>3956751.500000001</v>
      </c>
      <c r="R17" s="48"/>
      <c r="S17" s="48">
        <v>1301300</v>
      </c>
      <c r="T17" s="48"/>
      <c r="U17" s="48"/>
      <c r="V17" s="48"/>
      <c r="Y17" s="50"/>
    </row>
    <row r="18" spans="1:25" ht="18" customHeight="1">
      <c r="A18" s="14">
        <v>11</v>
      </c>
      <c r="B18" s="52" t="s">
        <v>24</v>
      </c>
      <c r="C18" s="27">
        <v>5702205032126</v>
      </c>
      <c r="D18" s="21">
        <v>4416102</v>
      </c>
      <c r="E18" s="21">
        <v>305730</v>
      </c>
      <c r="F18" s="21">
        <v>1483300</v>
      </c>
      <c r="G18" s="66">
        <v>102690</v>
      </c>
      <c r="H18" s="69"/>
      <c r="I18" s="69"/>
      <c r="J18" s="69"/>
      <c r="K18" s="69"/>
      <c r="L18" s="21">
        <f t="shared" si="0"/>
        <v>6307822</v>
      </c>
      <c r="M18" s="21">
        <v>3300</v>
      </c>
      <c r="N18" s="21">
        <f t="shared" si="1"/>
        <v>6311122</v>
      </c>
      <c r="O18" s="46"/>
      <c r="P18" s="57">
        <v>1863515</v>
      </c>
      <c r="Q18" s="47">
        <v>4573639.199999999</v>
      </c>
      <c r="R18" s="48"/>
      <c r="S18" s="48">
        <v>1551550</v>
      </c>
      <c r="T18" s="48"/>
      <c r="U18" s="48"/>
      <c r="V18" s="48"/>
      <c r="Y18" s="50"/>
    </row>
    <row r="19" spans="1:25" ht="18" customHeight="1">
      <c r="A19" s="14">
        <v>12</v>
      </c>
      <c r="B19" s="52" t="s">
        <v>25</v>
      </c>
      <c r="C19" s="27">
        <v>5702205028880</v>
      </c>
      <c r="D19" s="21">
        <v>7849590</v>
      </c>
      <c r="E19" s="21">
        <v>543433.1</v>
      </c>
      <c r="F19" s="21">
        <v>2358447</v>
      </c>
      <c r="G19" s="66">
        <v>163277.1</v>
      </c>
      <c r="H19" s="69"/>
      <c r="I19" s="69"/>
      <c r="J19" s="69"/>
      <c r="K19" s="69"/>
      <c r="L19" s="21">
        <f t="shared" si="0"/>
        <v>10914747.2</v>
      </c>
      <c r="M19" s="21">
        <v>3300</v>
      </c>
      <c r="N19" s="21">
        <f t="shared" si="1"/>
        <v>10918047.2</v>
      </c>
      <c r="O19" s="46"/>
      <c r="P19" s="57">
        <v>6683184</v>
      </c>
      <c r="Q19" s="47">
        <v>7789225.092999998</v>
      </c>
      <c r="R19" s="48"/>
      <c r="S19" s="48">
        <v>2358447</v>
      </c>
      <c r="T19" s="48"/>
      <c r="U19" s="48"/>
      <c r="V19" s="48"/>
      <c r="Y19" s="50"/>
    </row>
    <row r="20" spans="1:25" ht="18" customHeight="1">
      <c r="A20" s="14">
        <v>13</v>
      </c>
      <c r="B20" s="52" t="s">
        <v>26</v>
      </c>
      <c r="C20" s="15">
        <v>5702205146530</v>
      </c>
      <c r="D20" s="21">
        <v>2890985</v>
      </c>
      <c r="E20" s="21">
        <v>200145.1</v>
      </c>
      <c r="F20" s="21">
        <v>1028300</v>
      </c>
      <c r="G20" s="66">
        <v>71190</v>
      </c>
      <c r="H20" s="69"/>
      <c r="I20" s="69"/>
      <c r="J20" s="69"/>
      <c r="K20" s="69"/>
      <c r="L20" s="21">
        <f t="shared" si="0"/>
        <v>4190620.1</v>
      </c>
      <c r="M20" s="21">
        <v>3300</v>
      </c>
      <c r="N20" s="21">
        <f t="shared" si="1"/>
        <v>4193920.1</v>
      </c>
      <c r="O20" s="46"/>
      <c r="P20" s="57">
        <v>1863515</v>
      </c>
      <c r="Q20" s="47">
        <v>2759510</v>
      </c>
      <c r="R20" s="48"/>
      <c r="S20" s="48">
        <v>1028299.9999999999</v>
      </c>
      <c r="T20" s="48"/>
      <c r="U20" s="48"/>
      <c r="V20" s="48"/>
      <c r="Y20" s="50"/>
    </row>
    <row r="21" spans="1:25" ht="18" customHeight="1">
      <c r="A21" s="14">
        <v>14</v>
      </c>
      <c r="B21" s="52" t="s">
        <v>27</v>
      </c>
      <c r="C21" s="15">
        <v>5702205146546</v>
      </c>
      <c r="D21" s="21">
        <v>2890985</v>
      </c>
      <c r="E21" s="21">
        <v>200145.1</v>
      </c>
      <c r="F21" s="21">
        <v>1028300</v>
      </c>
      <c r="G21" s="66">
        <v>71190</v>
      </c>
      <c r="H21" s="69"/>
      <c r="I21" s="69"/>
      <c r="J21" s="69"/>
      <c r="K21" s="69"/>
      <c r="L21" s="21">
        <f t="shared" si="0"/>
        <v>4190620.1</v>
      </c>
      <c r="M21" s="21">
        <v>3300</v>
      </c>
      <c r="N21" s="21">
        <f t="shared" si="1"/>
        <v>4193920.1</v>
      </c>
      <c r="O21" s="46"/>
      <c r="P21" s="57">
        <f>SUM(P13:P20)</f>
        <v>139429882</v>
      </c>
      <c r="Q21" s="47">
        <v>2759510</v>
      </c>
      <c r="R21" s="48"/>
      <c r="S21" s="48">
        <v>1028299.9999999999</v>
      </c>
      <c r="T21" s="48"/>
      <c r="U21" s="48"/>
      <c r="V21" s="48"/>
      <c r="Y21" s="50"/>
    </row>
    <row r="22" spans="1:25" ht="18" customHeight="1">
      <c r="A22" s="14">
        <v>15</v>
      </c>
      <c r="B22" s="52" t="s">
        <v>28</v>
      </c>
      <c r="C22" s="15">
        <v>5702205147040</v>
      </c>
      <c r="D22" s="21">
        <v>2701335</v>
      </c>
      <c r="E22" s="21">
        <v>187015.5</v>
      </c>
      <c r="F22" s="21">
        <v>1005550</v>
      </c>
      <c r="G22" s="66">
        <v>69615</v>
      </c>
      <c r="H22" s="69"/>
      <c r="I22" s="69"/>
      <c r="J22" s="69"/>
      <c r="K22" s="69"/>
      <c r="L22" s="21">
        <f t="shared" si="0"/>
        <v>3963515.5</v>
      </c>
      <c r="M22" s="21">
        <v>3300</v>
      </c>
      <c r="N22" s="21">
        <f t="shared" si="1"/>
        <v>3966815.5</v>
      </c>
      <c r="O22" s="46"/>
      <c r="P22" s="57"/>
      <c r="Q22" s="47">
        <v>2526810</v>
      </c>
      <c r="R22" s="48"/>
      <c r="S22" s="48">
        <v>937300.0000000001</v>
      </c>
      <c r="T22" s="48"/>
      <c r="U22" s="48"/>
      <c r="V22" s="48"/>
      <c r="Y22" s="50"/>
    </row>
    <row r="23" spans="1:25" ht="18" customHeight="1">
      <c r="A23" s="14">
        <v>16</v>
      </c>
      <c r="B23" s="52" t="s">
        <v>29</v>
      </c>
      <c r="C23" s="15">
        <v>5702205084953</v>
      </c>
      <c r="D23" s="21">
        <v>2294110</v>
      </c>
      <c r="E23" s="21">
        <v>158823</v>
      </c>
      <c r="F23" s="21">
        <v>846300</v>
      </c>
      <c r="G23" s="66">
        <v>58590</v>
      </c>
      <c r="H23" s="69"/>
      <c r="I23" s="69"/>
      <c r="J23" s="69"/>
      <c r="K23" s="69"/>
      <c r="L23" s="21">
        <f t="shared" si="0"/>
        <v>3357823</v>
      </c>
      <c r="M23" s="21">
        <v>3300</v>
      </c>
      <c r="N23" s="21">
        <f t="shared" si="1"/>
        <v>3361123</v>
      </c>
      <c r="O23" s="46"/>
      <c r="P23" s="57"/>
      <c r="Q23" s="47">
        <v>2294110.0000000005</v>
      </c>
      <c r="R23" s="48"/>
      <c r="S23" s="48">
        <v>846300.0000000001</v>
      </c>
      <c r="T23" s="48"/>
      <c r="U23" s="48"/>
      <c r="V23" s="48"/>
      <c r="Y23" s="50"/>
    </row>
    <row r="24" spans="1:25" ht="18" customHeight="1">
      <c r="A24" s="67">
        <v>17</v>
      </c>
      <c r="B24" s="68" t="s">
        <v>30</v>
      </c>
      <c r="C24" s="45">
        <v>5702205146444</v>
      </c>
      <c r="D24" s="65">
        <v>2526810</v>
      </c>
      <c r="E24" s="65">
        <v>174933</v>
      </c>
      <c r="F24" s="65">
        <v>937300</v>
      </c>
      <c r="G24" s="69">
        <v>64890</v>
      </c>
      <c r="H24" s="69"/>
      <c r="I24" s="69"/>
      <c r="J24" s="69"/>
      <c r="K24" s="69"/>
      <c r="L24" s="21">
        <f t="shared" si="0"/>
        <v>3703933</v>
      </c>
      <c r="M24" s="65">
        <v>3300</v>
      </c>
      <c r="N24" s="21">
        <f t="shared" si="1"/>
        <v>3707233</v>
      </c>
      <c r="O24" s="70"/>
      <c r="P24" s="57"/>
      <c r="Q24" s="47">
        <v>2468635.0000000005</v>
      </c>
      <c r="R24" s="48"/>
      <c r="S24" s="48">
        <v>914550.0000000001</v>
      </c>
      <c r="T24" s="48"/>
      <c r="U24" s="48"/>
      <c r="V24" s="48"/>
      <c r="Y24" s="50"/>
    </row>
    <row r="25" spans="1:25" ht="18" customHeight="1">
      <c r="A25" s="67">
        <v>18</v>
      </c>
      <c r="B25" s="68" t="s">
        <v>31</v>
      </c>
      <c r="C25" s="45">
        <v>5702205146450</v>
      </c>
      <c r="D25" s="65">
        <v>3354910</v>
      </c>
      <c r="E25" s="65">
        <v>232263</v>
      </c>
      <c r="F25" s="65">
        <v>691600</v>
      </c>
      <c r="G25" s="69">
        <v>47880</v>
      </c>
      <c r="H25" s="69"/>
      <c r="I25" s="69"/>
      <c r="J25" s="69"/>
      <c r="K25" s="69"/>
      <c r="L25" s="21">
        <f t="shared" si="0"/>
        <v>4326653</v>
      </c>
      <c r="M25" s="65">
        <v>3300</v>
      </c>
      <c r="N25" s="21">
        <f t="shared" si="1"/>
        <v>4329953</v>
      </c>
      <c r="O25" s="70"/>
      <c r="Q25" s="47">
        <v>3354910.0000000005</v>
      </c>
      <c r="R25" s="48"/>
      <c r="S25" s="48">
        <v>691600</v>
      </c>
      <c r="T25" s="48"/>
      <c r="U25" s="48"/>
      <c r="V25" s="48"/>
      <c r="Y25" s="50"/>
    </row>
    <row r="26" spans="1:25" ht="18" customHeight="1">
      <c r="A26" s="67">
        <v>19</v>
      </c>
      <c r="B26" s="68" t="s">
        <v>32</v>
      </c>
      <c r="C26" s="71">
        <v>5702205032336</v>
      </c>
      <c r="D26" s="65">
        <v>3484910</v>
      </c>
      <c r="E26" s="65">
        <v>241263</v>
      </c>
      <c r="F26" s="65"/>
      <c r="G26" s="65"/>
      <c r="H26" s="69"/>
      <c r="I26" s="69"/>
      <c r="J26" s="69"/>
      <c r="K26" s="69"/>
      <c r="L26" s="21">
        <f t="shared" si="0"/>
        <v>3726173</v>
      </c>
      <c r="M26" s="65">
        <v>3300</v>
      </c>
      <c r="N26" s="21">
        <f t="shared" si="1"/>
        <v>3729473</v>
      </c>
      <c r="O26" s="70"/>
      <c r="Q26" s="47">
        <v>3484910</v>
      </c>
      <c r="R26" s="48"/>
      <c r="S26" s="48"/>
      <c r="T26" s="48"/>
      <c r="U26" s="48"/>
      <c r="V26" s="48"/>
      <c r="Y26" s="50"/>
    </row>
    <row r="27" spans="1:25" s="85" customFormat="1" ht="18" customHeight="1">
      <c r="A27" s="77">
        <v>20</v>
      </c>
      <c r="B27" s="78" t="s">
        <v>56</v>
      </c>
      <c r="C27" s="71">
        <v>5702205174377</v>
      </c>
      <c r="D27" s="79">
        <v>1293500</v>
      </c>
      <c r="E27" s="79">
        <v>89550</v>
      </c>
      <c r="F27" s="79"/>
      <c r="G27" s="79"/>
      <c r="H27" s="69"/>
      <c r="I27" s="69"/>
      <c r="J27" s="69"/>
      <c r="K27" s="69"/>
      <c r="L27" s="21">
        <f t="shared" si="0"/>
        <v>1383050</v>
      </c>
      <c r="M27" s="79">
        <v>3300</v>
      </c>
      <c r="N27" s="80">
        <f t="shared" si="1"/>
        <v>1386350</v>
      </c>
      <c r="O27" s="81"/>
      <c r="P27" s="82"/>
      <c r="Q27" s="83">
        <v>1293500</v>
      </c>
      <c r="R27" s="84"/>
      <c r="S27" s="84">
        <f>SUM(S8:S26)</f>
        <v>26620867</v>
      </c>
      <c r="T27" s="84"/>
      <c r="U27" s="84"/>
      <c r="V27" s="84"/>
      <c r="Y27" s="86"/>
    </row>
    <row r="28" spans="1:25" ht="18" customHeight="1">
      <c r="A28" s="67">
        <v>21</v>
      </c>
      <c r="B28" s="68" t="s">
        <v>33</v>
      </c>
      <c r="C28" s="45">
        <v>5702205146500</v>
      </c>
      <c r="D28" s="65">
        <v>1921790</v>
      </c>
      <c r="E28" s="65">
        <v>133047</v>
      </c>
      <c r="F28" s="65"/>
      <c r="G28" s="65"/>
      <c r="H28" s="69"/>
      <c r="I28" s="69"/>
      <c r="J28" s="69"/>
      <c r="K28" s="69"/>
      <c r="L28" s="21">
        <f t="shared" si="0"/>
        <v>2054837</v>
      </c>
      <c r="M28" s="65">
        <v>3300</v>
      </c>
      <c r="N28" s="21">
        <f t="shared" si="1"/>
        <v>2058137</v>
      </c>
      <c r="O28" s="70"/>
      <c r="Q28" s="47">
        <v>1886884.9999999998</v>
      </c>
      <c r="R28" s="48"/>
      <c r="S28" s="48"/>
      <c r="T28" s="48"/>
      <c r="U28" s="48"/>
      <c r="V28" s="48"/>
      <c r="Y28" s="50"/>
    </row>
    <row r="29" spans="1:25" ht="18" customHeight="1">
      <c r="A29" s="67">
        <v>22</v>
      </c>
      <c r="B29" s="68" t="s">
        <v>34</v>
      </c>
      <c r="C29" s="45">
        <v>5702205146480</v>
      </c>
      <c r="D29" s="65">
        <v>1921790</v>
      </c>
      <c r="E29" s="65">
        <v>133047</v>
      </c>
      <c r="F29" s="65"/>
      <c r="G29" s="65"/>
      <c r="H29" s="69"/>
      <c r="I29" s="69"/>
      <c r="J29" s="69"/>
      <c r="K29" s="69"/>
      <c r="L29" s="21">
        <f t="shared" si="0"/>
        <v>2054837</v>
      </c>
      <c r="M29" s="65">
        <v>3300</v>
      </c>
      <c r="N29" s="21">
        <f t="shared" si="1"/>
        <v>2058137</v>
      </c>
      <c r="O29" s="70"/>
      <c r="Q29" s="47">
        <v>1945060</v>
      </c>
      <c r="R29" s="48"/>
      <c r="S29" s="48"/>
      <c r="T29" s="48"/>
      <c r="U29" s="48"/>
      <c r="V29" s="48"/>
      <c r="Y29" s="50"/>
    </row>
    <row r="30" spans="1:25" ht="18" customHeight="1">
      <c r="A30" s="67">
        <v>23</v>
      </c>
      <c r="B30" s="72" t="s">
        <v>35</v>
      </c>
      <c r="C30" s="73">
        <v>5702205146467</v>
      </c>
      <c r="D30" s="65">
        <v>2503540</v>
      </c>
      <c r="E30" s="65">
        <v>173322</v>
      </c>
      <c r="F30" s="65"/>
      <c r="G30" s="65"/>
      <c r="H30" s="69"/>
      <c r="I30" s="69"/>
      <c r="J30" s="69"/>
      <c r="K30" s="69"/>
      <c r="L30" s="21">
        <f t="shared" si="0"/>
        <v>2676862</v>
      </c>
      <c r="M30" s="65">
        <v>3300</v>
      </c>
      <c r="N30" s="21">
        <f t="shared" si="1"/>
        <v>2680162</v>
      </c>
      <c r="O30" s="74"/>
      <c r="P30" s="58"/>
      <c r="Q30" s="47">
        <v>2294110.0000000005</v>
      </c>
      <c r="R30" s="48"/>
      <c r="S30" s="48"/>
      <c r="T30" s="48"/>
      <c r="U30" s="48"/>
      <c r="V30" s="48"/>
      <c r="Y30" s="50"/>
    </row>
    <row r="31" spans="1:25" ht="18" customHeight="1">
      <c r="A31" s="67">
        <v>24</v>
      </c>
      <c r="B31" s="72" t="s">
        <v>36</v>
      </c>
      <c r="C31" s="73">
        <v>5702205146496</v>
      </c>
      <c r="D31" s="65">
        <v>1502930</v>
      </c>
      <c r="E31" s="65">
        <v>104049</v>
      </c>
      <c r="F31" s="65"/>
      <c r="G31" s="65"/>
      <c r="H31" s="69"/>
      <c r="I31" s="69"/>
      <c r="J31" s="69"/>
      <c r="K31" s="69"/>
      <c r="L31" s="21">
        <f t="shared" si="0"/>
        <v>1606979</v>
      </c>
      <c r="M31" s="65">
        <v>3300</v>
      </c>
      <c r="N31" s="21">
        <f t="shared" si="1"/>
        <v>1610279</v>
      </c>
      <c r="O31" s="70"/>
      <c r="Q31" s="47">
        <v>1502930</v>
      </c>
      <c r="R31" s="48"/>
      <c r="S31" s="48"/>
      <c r="T31" s="48"/>
      <c r="U31" s="48"/>
      <c r="V31" s="48"/>
      <c r="Y31" s="50"/>
    </row>
    <row r="32" spans="1:25" ht="18" customHeight="1">
      <c r="A32" s="67">
        <v>25</v>
      </c>
      <c r="B32" s="72" t="s">
        <v>37</v>
      </c>
      <c r="C32" s="73">
        <v>5702205146552</v>
      </c>
      <c r="D32" s="65">
        <v>1293500</v>
      </c>
      <c r="E32" s="65">
        <v>89550</v>
      </c>
      <c r="F32" s="65"/>
      <c r="G32" s="65"/>
      <c r="H32" s="69"/>
      <c r="I32" s="69"/>
      <c r="J32" s="69"/>
      <c r="K32" s="69"/>
      <c r="L32" s="21">
        <f t="shared" si="0"/>
        <v>1383050</v>
      </c>
      <c r="M32" s="65">
        <v>3300</v>
      </c>
      <c r="N32" s="21">
        <f t="shared" si="1"/>
        <v>1386350</v>
      </c>
      <c r="O32" s="70"/>
      <c r="Q32" s="47">
        <v>1293500</v>
      </c>
      <c r="R32" s="48"/>
      <c r="S32" s="48"/>
      <c r="T32" s="48"/>
      <c r="U32" s="48"/>
      <c r="V32" s="48"/>
      <c r="Y32" s="50"/>
    </row>
    <row r="33" spans="1:25" ht="18" customHeight="1">
      <c r="A33" s="67">
        <v>26</v>
      </c>
      <c r="B33" s="72" t="s">
        <v>38</v>
      </c>
      <c r="C33" s="73">
        <v>5702205146155</v>
      </c>
      <c r="D33" s="65">
        <v>1293500</v>
      </c>
      <c r="E33" s="65">
        <v>89550</v>
      </c>
      <c r="F33" s="65"/>
      <c r="G33" s="65"/>
      <c r="H33" s="69"/>
      <c r="I33" s="69"/>
      <c r="J33" s="69"/>
      <c r="K33" s="69"/>
      <c r="L33" s="21">
        <f t="shared" si="0"/>
        <v>1383050</v>
      </c>
      <c r="M33" s="65">
        <v>3300</v>
      </c>
      <c r="N33" s="21">
        <f t="shared" si="1"/>
        <v>1386350</v>
      </c>
      <c r="O33" s="70"/>
      <c r="Q33" s="47">
        <v>1293500</v>
      </c>
      <c r="R33" s="48"/>
      <c r="S33" s="48"/>
      <c r="T33" s="48"/>
      <c r="U33" s="48"/>
      <c r="V33" s="48"/>
      <c r="Y33" s="50"/>
    </row>
    <row r="34" spans="1:25" ht="18" customHeight="1">
      <c r="A34" s="67">
        <v>27</v>
      </c>
      <c r="B34" s="72" t="s">
        <v>50</v>
      </c>
      <c r="C34" s="73">
        <v>5702205102592</v>
      </c>
      <c r="D34" s="65">
        <v>1293500</v>
      </c>
      <c r="E34" s="65">
        <v>89550</v>
      </c>
      <c r="F34" s="65"/>
      <c r="G34" s="65"/>
      <c r="H34" s="69"/>
      <c r="I34" s="69"/>
      <c r="J34" s="69"/>
      <c r="K34" s="69"/>
      <c r="L34" s="21">
        <f t="shared" si="0"/>
        <v>1383050</v>
      </c>
      <c r="M34" s="65">
        <v>3300</v>
      </c>
      <c r="N34" s="21">
        <f t="shared" si="1"/>
        <v>1386350</v>
      </c>
      <c r="O34" s="70"/>
      <c r="Q34" s="47">
        <v>1293500</v>
      </c>
      <c r="R34" s="48"/>
      <c r="S34" s="48"/>
      <c r="T34" s="48"/>
      <c r="U34" s="48"/>
      <c r="V34" s="48"/>
      <c r="Y34" s="50"/>
    </row>
    <row r="35" spans="1:26" s="7" customFormat="1" ht="15.75">
      <c r="A35" s="94" t="s">
        <v>3</v>
      </c>
      <c r="B35" s="94"/>
      <c r="C35" s="94"/>
      <c r="D35" s="75">
        <f>SUM(D8:D34)</f>
        <v>100782812</v>
      </c>
      <c r="E35" s="75">
        <f aca="true" t="shared" si="2" ref="E35:N35">SUM(E8:E34)</f>
        <v>6977271.499999999</v>
      </c>
      <c r="F35" s="75">
        <f t="shared" si="2"/>
        <v>26917436</v>
      </c>
      <c r="G35" s="75">
        <f t="shared" si="2"/>
        <v>1863514.8</v>
      </c>
      <c r="H35" s="75">
        <f t="shared" si="2"/>
        <v>35603</v>
      </c>
      <c r="I35" s="75">
        <f t="shared" si="2"/>
        <v>2465</v>
      </c>
      <c r="J35" s="75">
        <f t="shared" si="2"/>
        <v>0</v>
      </c>
      <c r="K35" s="75">
        <f t="shared" si="2"/>
        <v>0</v>
      </c>
      <c r="L35" s="75">
        <f>SUM(L8:L34)</f>
        <v>136579102.3</v>
      </c>
      <c r="M35" s="75">
        <f t="shared" si="2"/>
        <v>89100</v>
      </c>
      <c r="N35" s="75">
        <f t="shared" si="2"/>
        <v>136668202.3</v>
      </c>
      <c r="O35" s="76"/>
      <c r="P35" s="32">
        <v>1340</v>
      </c>
      <c r="Q35" s="50">
        <f aca="true" t="shared" si="3" ref="Q35:Z35">SUM(Q8:Q33)</f>
        <v>93529523.009</v>
      </c>
      <c r="R35" s="50">
        <f t="shared" si="3"/>
        <v>0</v>
      </c>
      <c r="S35" s="50">
        <f t="shared" si="3"/>
        <v>53241734</v>
      </c>
      <c r="T35" s="50">
        <f t="shared" si="3"/>
        <v>0</v>
      </c>
      <c r="U35" s="50">
        <f t="shared" si="3"/>
        <v>0</v>
      </c>
      <c r="V35" s="50">
        <f t="shared" si="3"/>
        <v>0</v>
      </c>
      <c r="W35" s="50">
        <f t="shared" si="3"/>
        <v>0</v>
      </c>
      <c r="X35" s="50">
        <f t="shared" si="3"/>
        <v>0</v>
      </c>
      <c r="Y35" s="50">
        <f t="shared" si="3"/>
        <v>0</v>
      </c>
      <c r="Z35" s="50">
        <f t="shared" si="3"/>
        <v>0</v>
      </c>
    </row>
    <row r="36" spans="1:25" s="7" customFormat="1" ht="33.75" customHeight="1">
      <c r="A36" s="95" t="s">
        <v>49</v>
      </c>
      <c r="B36" s="96"/>
      <c r="C36" s="97" t="s">
        <v>70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8"/>
      <c r="P36" s="39">
        <v>134074113</v>
      </c>
      <c r="Q36" s="20"/>
      <c r="R36" s="20"/>
      <c r="S36" s="20"/>
      <c r="T36" s="20"/>
      <c r="U36" s="20"/>
      <c r="V36" s="20"/>
      <c r="W36" s="20"/>
      <c r="X36" s="20"/>
      <c r="Y36" s="17">
        <f>Y35-8331016</f>
        <v>-8331016</v>
      </c>
    </row>
    <row r="37" spans="1:25" s="7" customFormat="1" ht="17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20"/>
      <c r="N37" s="20"/>
      <c r="O37" s="12"/>
      <c r="P37" s="12"/>
      <c r="Q37" s="20"/>
      <c r="R37" s="24"/>
      <c r="Y37" s="17">
        <f>Y36+85800</f>
        <v>-8245216</v>
      </c>
    </row>
    <row r="38" spans="1:14" ht="16.5">
      <c r="A38" s="7"/>
      <c r="B38" s="8"/>
      <c r="G38" s="50">
        <f>D35+E35+F35+G35+H35+I35-J35-K35</f>
        <v>136579102.3</v>
      </c>
      <c r="I38" s="50"/>
      <c r="L38" s="99" t="s">
        <v>71</v>
      </c>
      <c r="M38" s="99"/>
      <c r="N38" s="99"/>
    </row>
    <row r="39" spans="1:17" ht="16.5">
      <c r="A39" s="7"/>
      <c r="B39" s="5" t="s">
        <v>4</v>
      </c>
      <c r="L39" s="91" t="s">
        <v>47</v>
      </c>
      <c r="M39" s="91"/>
      <c r="N39" s="91"/>
      <c r="O39" s="22"/>
      <c r="P39" s="42"/>
      <c r="Q39" s="22"/>
    </row>
    <row r="40" spans="1:16" ht="16.5">
      <c r="A40" s="7"/>
      <c r="B40" s="8"/>
      <c r="L40" s="17"/>
      <c r="M40" s="59"/>
      <c r="N40" s="59"/>
      <c r="O40" s="59"/>
      <c r="P40" s="60"/>
    </row>
    <row r="41" spans="1:16" ht="16.5">
      <c r="A41" s="7"/>
      <c r="B41" s="8"/>
      <c r="E41" s="50">
        <f>E35+G35+I35</f>
        <v>8843251.299999999</v>
      </c>
      <c r="L41" s="17"/>
      <c r="M41" s="59"/>
      <c r="O41" s="8"/>
      <c r="P41" s="60"/>
    </row>
    <row r="42" spans="1:16" ht="16.5">
      <c r="A42" s="7"/>
      <c r="B42" s="8"/>
      <c r="M42" s="8"/>
      <c r="O42" s="59"/>
      <c r="P42" s="61"/>
    </row>
    <row r="43" spans="1:19" ht="38.25">
      <c r="A43" s="7"/>
      <c r="B43" s="5" t="s">
        <v>32</v>
      </c>
      <c r="L43" s="91" t="s">
        <v>14</v>
      </c>
      <c r="M43" s="91"/>
      <c r="N43" s="91"/>
      <c r="O43" s="87"/>
      <c r="P43" s="88" t="s">
        <v>62</v>
      </c>
      <c r="Q43" s="88" t="s">
        <v>63</v>
      </c>
      <c r="R43" s="89" t="s">
        <v>65</v>
      </c>
      <c r="S43" s="89" t="s">
        <v>64</v>
      </c>
    </row>
    <row r="44" spans="1:19" ht="39" customHeight="1">
      <c r="A44" s="7"/>
      <c r="B44" s="29" t="s">
        <v>72</v>
      </c>
      <c r="C44" s="7"/>
      <c r="D44" s="7"/>
      <c r="E44" s="7"/>
      <c r="F44" s="7"/>
      <c r="G44" s="7"/>
      <c r="H44" s="7"/>
      <c r="I44" s="7"/>
      <c r="J44" s="7"/>
      <c r="K44" s="7"/>
      <c r="P44" s="46">
        <v>3.06</v>
      </c>
      <c r="Q44" s="46">
        <f>P44*12%</f>
        <v>0.36719999999999997</v>
      </c>
      <c r="R44" s="21">
        <f>(P44+Q44)*1390000*89.5/100</f>
        <v>4263608.16</v>
      </c>
      <c r="S44" s="21">
        <f>R44/22</f>
        <v>193800.3709090909</v>
      </c>
    </row>
    <row r="46" ht="15.75">
      <c r="P46" s="90" t="s">
        <v>66</v>
      </c>
    </row>
    <row r="47" ht="15.75">
      <c r="P47" s="43" t="s">
        <v>67</v>
      </c>
    </row>
  </sheetData>
  <sheetProtection/>
  <mergeCells count="8">
    <mergeCell ref="L39:N39"/>
    <mergeCell ref="L43:N43"/>
    <mergeCell ref="A4:O4"/>
    <mergeCell ref="A5:O5"/>
    <mergeCell ref="A35:C35"/>
    <mergeCell ref="A36:B36"/>
    <mergeCell ref="C36:O36"/>
    <mergeCell ref="L38:N38"/>
  </mergeCells>
  <conditionalFormatting sqref="B30:B34 B8 R8 Q8:Q34 D27:G34">
    <cfRule type="cellIs" priority="6" dxfId="0" operator="between" stopIfTrue="1">
      <formula>0</formula>
      <formula>0</formula>
    </cfRule>
  </conditionalFormatting>
  <printOptions/>
  <pageMargins left="0.2" right="0.19" top="0.52" bottom="0.3" header="0.3" footer="0.2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9">
      <selection activeCell="J22" sqref="J22"/>
    </sheetView>
  </sheetViews>
  <sheetFormatPr defaultColWidth="8.8515625" defaultRowHeight="12.75"/>
  <cols>
    <col min="1" max="1" width="6.7109375" style="0" customWidth="1"/>
    <col min="2" max="2" width="30.8515625" style="0" customWidth="1"/>
    <col min="3" max="3" width="25.57421875" style="0" customWidth="1"/>
    <col min="4" max="4" width="22.00390625" style="7" customWidth="1"/>
    <col min="5" max="5" width="23.28125" style="0" customWidth="1"/>
    <col min="6" max="6" width="11.57421875" style="0" bestFit="1" customWidth="1"/>
    <col min="7" max="7" width="10.57421875" style="0" customWidth="1"/>
    <col min="8" max="8" width="12.7109375" style="0" bestFit="1" customWidth="1"/>
    <col min="9" max="9" width="8.8515625" style="0" customWidth="1"/>
    <col min="10" max="10" width="10.8515625" style="0" customWidth="1"/>
    <col min="11" max="11" width="11.57421875" style="0" customWidth="1"/>
  </cols>
  <sheetData>
    <row r="1" spans="1:3" ht="17.25">
      <c r="A1" s="6" t="s">
        <v>39</v>
      </c>
      <c r="B1" s="1"/>
      <c r="C1" s="1"/>
    </row>
    <row r="2" spans="1:3" ht="17.25">
      <c r="A2" s="6" t="s">
        <v>40</v>
      </c>
      <c r="B2" s="1"/>
      <c r="C2" s="1"/>
    </row>
    <row r="3" spans="1:3" ht="17.25">
      <c r="A3" s="6" t="s">
        <v>41</v>
      </c>
      <c r="B3" s="1"/>
      <c r="C3" s="1"/>
    </row>
    <row r="4" spans="1:5" ht="18.75">
      <c r="A4" s="92" t="s">
        <v>45</v>
      </c>
      <c r="B4" s="92"/>
      <c r="C4" s="92"/>
      <c r="D4" s="92"/>
      <c r="E4" s="92"/>
    </row>
    <row r="5" spans="1:5" ht="16.5" customHeight="1">
      <c r="A5" s="93" t="s">
        <v>68</v>
      </c>
      <c r="B5" s="93"/>
      <c r="C5" s="93"/>
      <c r="D5" s="93"/>
      <c r="E5" s="93"/>
    </row>
    <row r="6" spans="1:3" ht="0.75" customHeight="1">
      <c r="A6" s="1"/>
      <c r="B6" s="1"/>
      <c r="C6" s="1"/>
    </row>
    <row r="7" spans="1:5" s="7" customFormat="1" ht="57.75" customHeight="1">
      <c r="A7" s="10" t="s">
        <v>0</v>
      </c>
      <c r="B7" s="10" t="s">
        <v>1</v>
      </c>
      <c r="C7" s="10" t="s">
        <v>2</v>
      </c>
      <c r="D7" s="11" t="s">
        <v>46</v>
      </c>
      <c r="E7" s="11" t="s">
        <v>11</v>
      </c>
    </row>
    <row r="8" spans="1:5" s="7" customFormat="1" ht="18.75" customHeight="1">
      <c r="A8" s="34">
        <v>1</v>
      </c>
      <c r="B8" s="26" t="s">
        <v>20</v>
      </c>
      <c r="C8" s="15">
        <v>5702205031616</v>
      </c>
      <c r="D8" s="16">
        <v>869000</v>
      </c>
      <c r="E8" s="11"/>
    </row>
    <row r="9" spans="1:5" s="7" customFormat="1" ht="18.75" customHeight="1">
      <c r="A9" s="34">
        <v>2</v>
      </c>
      <c r="B9" s="26" t="s">
        <v>24</v>
      </c>
      <c r="C9" s="15">
        <v>5702205032126</v>
      </c>
      <c r="D9" s="16">
        <v>2783000</v>
      </c>
      <c r="E9" s="11"/>
    </row>
    <row r="10" spans="1:5" s="7" customFormat="1" ht="18.75" customHeight="1">
      <c r="A10" s="34">
        <v>3</v>
      </c>
      <c r="B10" s="26" t="s">
        <v>31</v>
      </c>
      <c r="C10" s="15">
        <v>5702205146450</v>
      </c>
      <c r="D10" s="16">
        <v>1738000</v>
      </c>
      <c r="E10" s="11"/>
    </row>
    <row r="11" spans="1:5" s="7" customFormat="1" ht="18.75" customHeight="1">
      <c r="A11" s="34">
        <v>4</v>
      </c>
      <c r="B11" s="26" t="s">
        <v>32</v>
      </c>
      <c r="C11" s="28">
        <v>5702205032336</v>
      </c>
      <c r="D11" s="16">
        <v>1043000</v>
      </c>
      <c r="E11" s="11"/>
    </row>
    <row r="12" spans="1:5" s="7" customFormat="1" ht="18.75" customHeight="1">
      <c r="A12" s="34">
        <v>5</v>
      </c>
      <c r="B12" s="36" t="s">
        <v>14</v>
      </c>
      <c r="C12" s="37">
        <v>5702205025041</v>
      </c>
      <c r="D12" s="16">
        <v>3477000</v>
      </c>
      <c r="E12" s="11"/>
    </row>
    <row r="13" spans="1:5" s="7" customFormat="1" ht="18.75" customHeight="1">
      <c r="A13" s="34">
        <v>6</v>
      </c>
      <c r="B13" s="26" t="s">
        <v>16</v>
      </c>
      <c r="C13" s="15">
        <v>5702205031595</v>
      </c>
      <c r="D13" s="16">
        <v>2783000</v>
      </c>
      <c r="E13" s="11"/>
    </row>
    <row r="14" spans="1:5" s="7" customFormat="1" ht="18.75" customHeight="1">
      <c r="A14" s="34">
        <v>7</v>
      </c>
      <c r="B14" s="26" t="s">
        <v>19</v>
      </c>
      <c r="C14" s="15">
        <v>5702205031680</v>
      </c>
      <c r="D14" s="16">
        <v>2783000</v>
      </c>
      <c r="E14" s="11"/>
    </row>
    <row r="15" spans="1:5" s="7" customFormat="1" ht="18.75" customHeight="1">
      <c r="A15" s="34">
        <v>8</v>
      </c>
      <c r="B15" s="26" t="s">
        <v>18</v>
      </c>
      <c r="C15" s="15">
        <v>5702205032438</v>
      </c>
      <c r="D15" s="16">
        <v>3477000</v>
      </c>
      <c r="E15" s="11"/>
    </row>
    <row r="16" spans="1:5" s="7" customFormat="1" ht="18.75" customHeight="1">
      <c r="A16" s="34">
        <v>9</v>
      </c>
      <c r="B16" s="26" t="s">
        <v>27</v>
      </c>
      <c r="C16" s="15">
        <v>5702205146546</v>
      </c>
      <c r="D16" s="16">
        <v>1946000</v>
      </c>
      <c r="E16" s="11"/>
    </row>
    <row r="17" spans="1:5" s="4" customFormat="1" ht="18.75" customHeight="1">
      <c r="A17" s="34">
        <v>10</v>
      </c>
      <c r="B17" s="26" t="s">
        <v>17</v>
      </c>
      <c r="C17" s="15">
        <v>5702205032421</v>
      </c>
      <c r="D17" s="16">
        <v>2783000</v>
      </c>
      <c r="E17" s="18"/>
    </row>
    <row r="18" spans="1:5" s="4" customFormat="1" ht="18.75" customHeight="1">
      <c r="A18" s="34">
        <v>11</v>
      </c>
      <c r="B18" s="26" t="s">
        <v>34</v>
      </c>
      <c r="C18" s="15">
        <v>5702205146480</v>
      </c>
      <c r="D18" s="16">
        <v>973000</v>
      </c>
      <c r="E18" s="62"/>
    </row>
    <row r="19" spans="1:8" s="9" customFormat="1" ht="15.75">
      <c r="A19" s="100" t="s">
        <v>3</v>
      </c>
      <c r="B19" s="100"/>
      <c r="C19" s="100"/>
      <c r="D19" s="13">
        <f>SUM(D8:D18)</f>
        <v>24655000</v>
      </c>
      <c r="E19" s="63"/>
      <c r="F19" s="31"/>
      <c r="G19" s="31"/>
      <c r="H19" s="64"/>
    </row>
    <row r="20" spans="1:8" s="7" customFormat="1" ht="33.75" customHeight="1">
      <c r="A20" s="104" t="s">
        <v>51</v>
      </c>
      <c r="B20" s="105"/>
      <c r="C20" s="102" t="s">
        <v>57</v>
      </c>
      <c r="D20" s="102"/>
      <c r="E20" s="103"/>
      <c r="F20" s="12"/>
      <c r="G20" s="12"/>
      <c r="H20" s="32"/>
    </row>
    <row r="21" spans="1:7" s="7" customFormat="1" ht="17.25" customHeight="1">
      <c r="A21" s="12"/>
      <c r="B21" s="12"/>
      <c r="C21" s="12"/>
      <c r="D21" s="12"/>
      <c r="E21" s="12"/>
      <c r="F21" s="12"/>
      <c r="G21" s="12"/>
    </row>
    <row r="22" spans="1:6" s="33" customFormat="1" ht="16.5">
      <c r="A22" s="7"/>
      <c r="B22" s="8"/>
      <c r="D22" s="35" t="s">
        <v>73</v>
      </c>
      <c r="E22" s="35"/>
      <c r="F22" s="35"/>
    </row>
    <row r="23" spans="1:6" s="33" customFormat="1" ht="19.5">
      <c r="A23" s="7"/>
      <c r="B23" s="5" t="s">
        <v>4</v>
      </c>
      <c r="D23" s="101" t="s">
        <v>6</v>
      </c>
      <c r="E23" s="101"/>
      <c r="F23" s="101"/>
    </row>
    <row r="24" spans="1:6" s="33" customFormat="1" ht="18">
      <c r="A24" s="7"/>
      <c r="B24" s="8"/>
      <c r="D24" s="17"/>
      <c r="E24" s="3"/>
      <c r="F24" s="3"/>
    </row>
    <row r="25" spans="1:6" s="33" customFormat="1" ht="18">
      <c r="A25" s="7"/>
      <c r="B25" s="8"/>
      <c r="D25" s="17"/>
      <c r="E25" s="3"/>
      <c r="F25" s="3"/>
    </row>
    <row r="26" spans="1:6" s="33" customFormat="1" ht="18">
      <c r="A26" s="7"/>
      <c r="B26" s="8"/>
      <c r="D26" s="7"/>
      <c r="E26" s="2"/>
      <c r="F26" s="2"/>
    </row>
    <row r="27" spans="1:6" s="33" customFormat="1" ht="16.5">
      <c r="A27" s="7"/>
      <c r="B27" s="5" t="s">
        <v>32</v>
      </c>
      <c r="D27" s="91" t="s">
        <v>14</v>
      </c>
      <c r="E27" s="91"/>
      <c r="F27" s="91"/>
    </row>
    <row r="28" spans="1:4" s="33" customFormat="1" ht="15.75">
      <c r="A28" s="7"/>
      <c r="B28" s="7"/>
      <c r="C28" s="7"/>
      <c r="D28" s="7"/>
    </row>
  </sheetData>
  <sheetProtection/>
  <mergeCells count="7">
    <mergeCell ref="D27:F27"/>
    <mergeCell ref="A4:E4"/>
    <mergeCell ref="A5:E5"/>
    <mergeCell ref="A19:C19"/>
    <mergeCell ref="D23:F23"/>
    <mergeCell ref="C20:E20"/>
    <mergeCell ref="A20:B20"/>
  </mergeCells>
  <conditionalFormatting sqref="B12">
    <cfRule type="cellIs" priority="1" dxfId="0" operator="between" stopIfTrue="1">
      <formula>0</formula>
      <formula>0</formula>
    </cfRule>
  </conditionalFormatting>
  <printOptions/>
  <pageMargins left="0.33" right="0.16" top="0.29" bottom="0.2" header="0.2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</dc:creator>
  <cp:keywords/>
  <dc:description/>
  <cp:lastModifiedBy>AutoBVT</cp:lastModifiedBy>
  <cp:lastPrinted>2018-12-03T04:42:37Z</cp:lastPrinted>
  <dcterms:created xsi:type="dcterms:W3CDTF">2010-01-27T04:17:11Z</dcterms:created>
  <dcterms:modified xsi:type="dcterms:W3CDTF">2018-12-03T04:45:40Z</dcterms:modified>
  <cp:category/>
  <cp:version/>
  <cp:contentType/>
  <cp:contentStatus/>
</cp:coreProperties>
</file>